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tables/table3.xml" ContentType="application/vnd.openxmlformats-officedocument.spreadsheetml.table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vans-my.sharepoint.com/personal/fa_ortegaexposito1_avans_nl/Documents/Desktop/Work/MycEoLA/WP1/Biodegradability/Testing Bio-Kultura/Round 2/"/>
    </mc:Choice>
  </mc:AlternateContent>
  <xr:revisionPtr revIDLastSave="3" documentId="11_594AA3826BC7603D3E85EDB527BBDF5CBA560B45" xr6:coauthVersionLast="47" xr6:coauthVersionMax="47" xr10:uidLastSave="{74BC6733-ED93-4C49-954B-6291E8F3B5A6}"/>
  <bookViews>
    <workbookView xWindow="-108" yWindow="-108" windowWidth="23256" windowHeight="13896" xr2:uid="{00000000-000D-0000-FFFF-FFFF00000000}"/>
  </bookViews>
  <sheets>
    <sheet name="Overview" sheetId="1" r:id="rId1"/>
    <sheet name="Nutrients" sheetId="2" r:id="rId2"/>
    <sheet name="Toxic elements" sheetId="3" r:id="rId3"/>
    <sheet name="Biology &amp; chemistry" sheetId="4" r:id="rId4"/>
    <sheet name="Interpretation" sheetId="5" r:id="rId5"/>
    <sheet name="Source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4" l="1"/>
  <c r="E20" i="4"/>
  <c r="F19" i="4"/>
  <c r="E19" i="4"/>
  <c r="E18" i="4"/>
  <c r="F18" i="4" s="1"/>
  <c r="F17" i="4"/>
  <c r="E17" i="4"/>
  <c r="F16" i="4"/>
  <c r="E16" i="4"/>
  <c r="E15" i="4"/>
  <c r="F15" i="4" s="1"/>
  <c r="E14" i="4"/>
  <c r="F14" i="4" s="1"/>
  <c r="F13" i="4"/>
  <c r="E13" i="4"/>
  <c r="E12" i="4"/>
  <c r="F12" i="4" s="1"/>
  <c r="F11" i="4"/>
  <c r="E11" i="4"/>
  <c r="F10" i="4"/>
  <c r="E10" i="4"/>
  <c r="E9" i="4"/>
  <c r="F9" i="4" s="1"/>
  <c r="E8" i="4"/>
  <c r="F8" i="4" s="1"/>
  <c r="F7" i="4"/>
  <c r="E7" i="4"/>
  <c r="F6" i="4"/>
  <c r="E6" i="4"/>
  <c r="F5" i="4"/>
  <c r="E5" i="4"/>
  <c r="E4" i="4"/>
  <c r="F4" i="4" s="1"/>
  <c r="F8" i="3"/>
  <c r="E8" i="3"/>
  <c r="F6" i="3"/>
  <c r="E6" i="3"/>
  <c r="E5" i="3"/>
  <c r="F5" i="3" s="1"/>
  <c r="F4" i="3"/>
  <c r="E4" i="3"/>
  <c r="F20" i="2"/>
  <c r="E20" i="2"/>
  <c r="F19" i="2"/>
  <c r="E19" i="2"/>
  <c r="E18" i="2"/>
  <c r="F18" i="2" s="1"/>
  <c r="F17" i="2"/>
  <c r="E17" i="2"/>
  <c r="F16" i="2"/>
  <c r="E16" i="2"/>
  <c r="E15" i="2"/>
  <c r="F15" i="2" s="1"/>
  <c r="F14" i="2"/>
  <c r="E14" i="2"/>
  <c r="F13" i="2"/>
  <c r="E13" i="2"/>
  <c r="F12" i="2"/>
  <c r="E12" i="2"/>
  <c r="F11" i="2"/>
  <c r="E11" i="2"/>
  <c r="F10" i="2"/>
  <c r="E10" i="2"/>
  <c r="F9" i="2"/>
  <c r="E9" i="2"/>
  <c r="E8" i="2"/>
  <c r="F8" i="2" s="1"/>
  <c r="F7" i="2"/>
  <c r="E7" i="2"/>
  <c r="F6" i="2"/>
  <c r="E6" i="2"/>
  <c r="F5" i="2"/>
  <c r="E5" i="2"/>
  <c r="F4" i="2"/>
  <c r="E4" i="2"/>
  <c r="E21" i="1"/>
  <c r="D21" i="1"/>
  <c r="E20" i="1"/>
  <c r="D20" i="1"/>
  <c r="D19" i="1"/>
  <c r="E19" i="1" s="1"/>
  <c r="E18" i="1"/>
  <c r="D18" i="1"/>
  <c r="E17" i="1"/>
  <c r="D17" i="1"/>
  <c r="E16" i="1"/>
  <c r="D16" i="1"/>
  <c r="E15" i="1"/>
  <c r="D15" i="1"/>
  <c r="E14" i="1"/>
  <c r="D14" i="1"/>
  <c r="E13" i="1"/>
  <c r="D13" i="1"/>
</calcChain>
</file>

<file path=xl/sharedStrings.xml><?xml version="1.0" encoding="utf-8"?>
<sst xmlns="http://schemas.openxmlformats.org/spreadsheetml/2006/main" count="201" uniqueCount="145">
  <si>
    <t>Compostboard vs Control Soil – Soil Incubation Comparison</t>
  </si>
  <si>
    <t>Score</t>
  </si>
  <si>
    <t>Control</t>
  </si>
  <si>
    <t>Compostboard</t>
  </si>
  <si>
    <t>Methodology</t>
  </si>
  <si>
    <t>Soil environment</t>
  </si>
  <si>
    <t>Treatment</t>
  </si>
  <si>
    <t>50 g Compostboard + 1,000 g Bio-Kultura garden soil</t>
  </si>
  <si>
    <t>Soil life</t>
  </si>
  <si>
    <t>1,000 g of the same soil, without material</t>
  </si>
  <si>
    <t>Toxic elements</t>
  </si>
  <si>
    <t>Incubation</t>
  </si>
  <si>
    <t>1 Dec 2025 – 3 Jun 2026 (184 days; ~6 months)</t>
  </si>
  <si>
    <t>Cycling</t>
  </si>
  <si>
    <t>Moisture</t>
  </si>
  <si>
    <t>Approx. 150 g water added weekly to each box</t>
  </si>
  <si>
    <t>Sampling</t>
  </si>
  <si>
    <t>SoilVision mixed each box, took 3 subsamples and reported the average</t>
  </si>
  <si>
    <t>Analysis</t>
  </si>
  <si>
    <t>Bodeminzicht Pro</t>
  </si>
  <si>
    <t>Key results</t>
  </si>
  <si>
    <t>Parameter</t>
  </si>
  <si>
    <t>Difference</t>
  </si>
  <si>
    <t>% change</t>
  </si>
  <si>
    <t>Simple interpretation</t>
  </si>
  <si>
    <t>pH-water</t>
  </si>
  <si>
    <t>Stayed near neutral</t>
  </si>
  <si>
    <t>Oxygen index</t>
  </si>
  <si>
    <t>Lower, but still near the reference level</t>
  </si>
  <si>
    <t>CEC (cmol+/kg)</t>
  </si>
  <si>
    <t>Essentially unchanged</t>
  </si>
  <si>
    <t>Total plant-available nutrients (t/ha)</t>
  </si>
  <si>
    <t>Overall nutrient availability stayed similar</t>
  </si>
  <si>
    <t>Soil-life score</t>
  </si>
  <si>
    <t>Slightly higher</t>
  </si>
  <si>
    <t>Cycling score</t>
  </si>
  <si>
    <t>Higher nutrient cycling activity</t>
  </si>
  <si>
    <t>Toxic-elements score</t>
  </si>
  <si>
    <t>No overall worsening</t>
  </si>
  <si>
    <t>Respiration – organic matter (%)</t>
  </si>
  <si>
    <t>Strong increase in decomposition-related activity</t>
  </si>
  <si>
    <t>Growth inhibition score</t>
  </si>
  <si>
    <t>Higher temporary inhibition signal during active decomposition</t>
  </si>
  <si>
    <t>Plant-available nutrients</t>
  </si>
  <si>
    <t>Element</t>
  </si>
  <si>
    <t>Unit</t>
  </si>
  <si>
    <t>Phosphorus (P)</t>
  </si>
  <si>
    <t>g/m³</t>
  </si>
  <si>
    <t>Sulfur (S)</t>
  </si>
  <si>
    <t>Potassium (K)</t>
  </si>
  <si>
    <t>Calcium (Ca)</t>
  </si>
  <si>
    <t>Magnesium (Mg)</t>
  </si>
  <si>
    <t>Sodium (Na)</t>
  </si>
  <si>
    <t>Manganese (Mn)</t>
  </si>
  <si>
    <t>Iron (Fe)</t>
  </si>
  <si>
    <t>Boron (B)</t>
  </si>
  <si>
    <t>Cobalt (Co)</t>
  </si>
  <si>
    <t>Copper (Cu)</t>
  </si>
  <si>
    <t>Molybdenum (Mo)</t>
  </si>
  <si>
    <t>Nickel (Ni)</t>
  </si>
  <si>
    <t>Selenium (Se)</t>
  </si>
  <si>
    <t>Silicon (Si)</t>
  </si>
  <si>
    <t>Zinc (Zn)</t>
  </si>
  <si>
    <t>Aluminium (Al)</t>
  </si>
  <si>
    <t>mg/kg</t>
  </si>
  <si>
    <t>Arsenic (As)</t>
  </si>
  <si>
    <t>Cadmium (Cd)</t>
  </si>
  <si>
    <t>Mercury (Hg)</t>
  </si>
  <si>
    <t>&lt;0.02</t>
  </si>
  <si>
    <t>No change</t>
  </si>
  <si>
    <t>n/a</t>
  </si>
  <si>
    <t>Lead (Pb)</t>
  </si>
  <si>
    <t>Interpretation: no broad increase in toxic elements was observed. Arsenic and cadmium were slightly higher, while aluminium and lead were lower. Mercury remained below the detection limit in both samples.</t>
  </si>
  <si>
    <t>Biology &amp; soil chemistry</t>
  </si>
  <si>
    <t>Unit / scale</t>
  </si>
  <si>
    <t>Cation</t>
  </si>
  <si>
    <t>Control (%)</t>
  </si>
  <si>
    <t>Compostboard (%)</t>
  </si>
  <si>
    <t>pH</t>
  </si>
  <si>
    <t>Calcium</t>
  </si>
  <si>
    <t>index</t>
  </si>
  <si>
    <t>Magnesium</t>
  </si>
  <si>
    <t>Organic matter</t>
  </si>
  <si>
    <t>%</t>
  </si>
  <si>
    <t>Potassium</t>
  </si>
  <si>
    <t>Stable fraction</t>
  </si>
  <si>
    <t>Sodium</t>
  </si>
  <si>
    <t>CEC</t>
  </si>
  <si>
    <t>cmol+/kg</t>
  </si>
  <si>
    <t>Hydrogen</t>
  </si>
  <si>
    <t>TEC</t>
  </si>
  <si>
    <t>Other cations</t>
  </si>
  <si>
    <t>Total plant-available nutrients</t>
  </si>
  <si>
    <t>t/ha</t>
  </si>
  <si>
    <t>Respiration – organic matter</t>
  </si>
  <si>
    <t>Respiration – symbionts</t>
  </si>
  <si>
    <t>Nutrient mobilisation – organic matter</t>
  </si>
  <si>
    <t>Nutrient mobilisation – symbionts</t>
  </si>
  <si>
    <t>0–10</t>
  </si>
  <si>
    <t>Plant resilience</t>
  </si>
  <si>
    <t>Potential growth</t>
  </si>
  <si>
    <t>Growth inhibition</t>
  </si>
  <si>
    <t>Ca/Mg ratio</t>
  </si>
  <si>
    <t>ratio</t>
  </si>
  <si>
    <t>Interpretation &amp; conclusions</t>
  </si>
  <si>
    <t>Finding</t>
  </si>
  <si>
    <t>Interpretation</t>
  </si>
  <si>
    <t>Soil chemistry remained stable</t>
  </si>
  <si>
    <t>pH changed only from 6.9 to 6.7 and CEC from 65.6 to 66.2 cmol+/kg. Compostboard did not strongly shift the soil's chemical balance.</t>
  </si>
  <si>
    <t>Nutrient availability stayed similar</t>
  </si>
  <si>
    <t>Total plant-available nutrients were 42.62 t/ha in the control and 43.20 t/ha with Compostboard (+1.4%). Individual nutrients moved up and down, but there was no large overall nutrient release.</t>
  </si>
  <si>
    <t>Strong decomposition-related microbial activity</t>
  </si>
  <si>
    <t>Respiration linked to organic-matter degradation increased from 38% to 100%. This is consistent with active biological decomposition in the Compostboard treatment.</t>
  </si>
  <si>
    <t>Soil life remained healthy</t>
  </si>
  <si>
    <t>The overall soil-life score slightly increased from 7.5 to 7.8 and the soil-environment score remained 10/10.</t>
  </si>
  <si>
    <t>Temporary decomposition effects are possible</t>
  </si>
  <si>
    <t>The growth-inhibition indicator increased from 0 to 5. This may reflect temporary decomposition products rather than general toxicity.</t>
  </si>
  <si>
    <t>No broad toxic-element increase</t>
  </si>
  <si>
    <t>The toxic-elements score stayed at 10/10. Some individual metals changed slightly, but there was no consistent increase across the toxic elements measured.</t>
  </si>
  <si>
    <t>Important limitation</t>
  </si>
  <si>
    <t>Overall conclusion</t>
  </si>
  <si>
    <t>Compostboard had a relatively small effect on overall soil chemistry, while decomposition-related microbial activity was clearly higher. The results are compatible with active biodegradation without a major negative shift in soil quality, although direct biodegradation percentage cannot be calculated from this test.</t>
  </si>
  <si>
    <t>Sources</t>
  </si>
  <si>
    <t>Sample</t>
  </si>
  <si>
    <t>Report</t>
  </si>
  <si>
    <t>Lab code</t>
  </si>
  <si>
    <t>Description</t>
  </si>
  <si>
    <t>Control soil</t>
  </si>
  <si>
    <t>2026-00998</t>
  </si>
  <si>
    <t>L2026-1986</t>
  </si>
  <si>
    <t>Box 1 – Control Soil</t>
  </si>
  <si>
    <t>2026-01002</t>
  </si>
  <si>
    <t>L2026-1990</t>
  </si>
  <si>
    <t>Box 5 – Compostboard Rik Makes</t>
  </si>
  <si>
    <t>Experimental note</t>
  </si>
  <si>
    <t>Value</t>
  </si>
  <si>
    <t>Material loading</t>
  </si>
  <si>
    <t>50 g material in 1,000 g soil (5% relative to soil mass; 4.76 wt.% of initial mixture)</t>
  </si>
  <si>
    <t>Water addition</t>
  </si>
  <si>
    <t>Approx. 150 g per week per box</t>
  </si>
  <si>
    <t>Sampling approach</t>
  </si>
  <si>
    <t>Box contents homogenised; 3 subsamples; reported as an average</t>
  </si>
  <si>
    <t>Incubation period</t>
  </si>
  <si>
    <t>1 Dec 2025 – 3 Jun 2026 (184 days; approximately 6 months)</t>
  </si>
  <si>
    <t xml:space="preserve">The Bodeminzicht Pro analysis shows how the soil changed during exposure. It does not directly measure the percentage of Compostboard that biodegraded. This has been measured in a different experiment already shared. The three subsamples came from one box, so they are not independent biological replicates.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</si>
</sst>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6">
    <font>
      <sz val="11"/>
      <name val="Carlito"/>
    </font>
    <font>
      <b/>
      <sz val="10"/>
      <color rgb="FFFFFFFF"/>
      <name val="Aptos"/>
    </font>
    <font>
      <sz val="10"/>
      <name val="Aptos"/>
    </font>
    <font>
      <b/>
      <sz val="10"/>
      <color rgb="FF1F1F1F"/>
      <name val="Aptos"/>
    </font>
    <font>
      <b/>
      <sz val="10"/>
      <name val="Aptos"/>
    </font>
    <font>
      <i/>
      <sz val="10"/>
      <name val="Aptos"/>
    </font>
  </fonts>
  <fills count="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E2F0D9"/>
      </patternFill>
    </fill>
    <fill>
      <patternFill patternType="solid">
        <fgColor rgb="FFF3F6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165" fontId="2" fillId="0" borderId="0" xfId="0" applyNumberFormat="1" applyFont="1" applyAlignment="1">
      <alignment vertical="center" wrapText="1"/>
    </xf>
    <xf numFmtId="165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5" fillId="4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GB"/>
              <a:t>SoilVision scores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Control</c:v>
          </c:tx>
          <c:invertIfNegative val="1"/>
          <c:cat>
            <c:strRef>
              <c:f>Overview!$H$3:$H$6</c:f>
              <c:strCache>
                <c:ptCount val="4"/>
                <c:pt idx="0">
                  <c:v>Soil environment</c:v>
                </c:pt>
                <c:pt idx="1">
                  <c:v>Soil life</c:v>
                </c:pt>
                <c:pt idx="2">
                  <c:v>Toxic elements</c:v>
                </c:pt>
                <c:pt idx="3">
                  <c:v>Cycling</c:v>
                </c:pt>
              </c:strCache>
            </c:strRef>
          </c:cat>
          <c:val>
            <c:numRef>
              <c:f>Overview!$I$3:$I$6</c:f>
              <c:numCache>
                <c:formatCode>General</c:formatCode>
                <c:ptCount val="4"/>
                <c:pt idx="0">
                  <c:v>10</c:v>
                </c:pt>
                <c:pt idx="1">
                  <c:v>7.5</c:v>
                </c:pt>
                <c:pt idx="2">
                  <c:v>10</c:v>
                </c:pt>
                <c:pt idx="3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F5-43C3-8475-2AD9FE18ED26}"/>
            </c:ext>
          </c:extLst>
        </c:ser>
        <c:ser>
          <c:idx val="1"/>
          <c:order val="1"/>
          <c:tx>
            <c:v>Compostboard</c:v>
          </c:tx>
          <c:invertIfNegative val="1"/>
          <c:cat>
            <c:strRef>
              <c:f>Overview!$H$3:$H$6</c:f>
              <c:strCache>
                <c:ptCount val="4"/>
                <c:pt idx="0">
                  <c:v>Soil environment</c:v>
                </c:pt>
                <c:pt idx="1">
                  <c:v>Soil life</c:v>
                </c:pt>
                <c:pt idx="2">
                  <c:v>Toxic elements</c:v>
                </c:pt>
                <c:pt idx="3">
                  <c:v>Cycling</c:v>
                </c:pt>
              </c:strCache>
            </c:strRef>
          </c:cat>
          <c:val>
            <c:numRef>
              <c:f>Overview!$J$3:$J$6</c:f>
              <c:numCache>
                <c:formatCode>General</c:formatCode>
                <c:ptCount val="4"/>
                <c:pt idx="0">
                  <c:v>10</c:v>
                </c:pt>
                <c:pt idx="1">
                  <c:v>7.8</c:v>
                </c:pt>
                <c:pt idx="2">
                  <c:v>10</c:v>
                </c:pt>
                <c:pt idx="3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F5-43C3-8475-2AD9FE18ED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GB"/>
              <a:t>Major plant-available nutrients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Unit</c:v>
          </c:tx>
          <c:invertIfNegative val="1"/>
          <c:cat>
            <c:strRef>
              <c:f>Nutrients!$A$4:$A$9</c:f>
              <c:strCache>
                <c:ptCount val="6"/>
                <c:pt idx="0">
                  <c:v>Phosphorus (P)</c:v>
                </c:pt>
                <c:pt idx="1">
                  <c:v>Sulfur (S)</c:v>
                </c:pt>
                <c:pt idx="2">
                  <c:v>Potassium (K)</c:v>
                </c:pt>
                <c:pt idx="3">
                  <c:v>Calcium (Ca)</c:v>
                </c:pt>
                <c:pt idx="4">
                  <c:v>Magnesium (Mg)</c:v>
                </c:pt>
                <c:pt idx="5">
                  <c:v>Sodium (Na)</c:v>
                </c:pt>
              </c:strCache>
            </c:strRef>
          </c:cat>
          <c:val>
            <c:numRef>
              <c:f>Nutrients!$B$4:$B$9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54-4AD5-8F96-2EAFBBF82B55}"/>
            </c:ext>
          </c:extLst>
        </c:ser>
        <c:ser>
          <c:idx val="1"/>
          <c:order val="1"/>
          <c:tx>
            <c:v>Control</c:v>
          </c:tx>
          <c:invertIfNegative val="1"/>
          <c:cat>
            <c:strRef>
              <c:f>Nutrients!$A$4:$A$9</c:f>
              <c:strCache>
                <c:ptCount val="6"/>
                <c:pt idx="0">
                  <c:v>Phosphorus (P)</c:v>
                </c:pt>
                <c:pt idx="1">
                  <c:v>Sulfur (S)</c:v>
                </c:pt>
                <c:pt idx="2">
                  <c:v>Potassium (K)</c:v>
                </c:pt>
                <c:pt idx="3">
                  <c:v>Calcium (Ca)</c:v>
                </c:pt>
                <c:pt idx="4">
                  <c:v>Magnesium (Mg)</c:v>
                </c:pt>
                <c:pt idx="5">
                  <c:v>Sodium (Na)</c:v>
                </c:pt>
              </c:strCache>
            </c:strRef>
          </c:cat>
          <c:val>
            <c:numRef>
              <c:f>Nutrients!$C$4:$C$9</c:f>
              <c:numCache>
                <c:formatCode>0.000</c:formatCode>
                <c:ptCount val="6"/>
                <c:pt idx="0">
                  <c:v>93.74</c:v>
                </c:pt>
                <c:pt idx="1">
                  <c:v>932.3</c:v>
                </c:pt>
                <c:pt idx="2">
                  <c:v>1748.4</c:v>
                </c:pt>
                <c:pt idx="3">
                  <c:v>700.4</c:v>
                </c:pt>
                <c:pt idx="4">
                  <c:v>196.1</c:v>
                </c:pt>
                <c:pt idx="5">
                  <c:v>265.60000000000002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54-4AD5-8F96-2EAFBBF82B55}"/>
            </c:ext>
          </c:extLst>
        </c:ser>
        <c:ser>
          <c:idx val="2"/>
          <c:order val="2"/>
          <c:tx>
            <c:v>Compostboard</c:v>
          </c:tx>
          <c:invertIfNegative val="1"/>
          <c:cat>
            <c:strRef>
              <c:f>Nutrients!$A$4:$A$9</c:f>
              <c:strCache>
                <c:ptCount val="6"/>
                <c:pt idx="0">
                  <c:v>Phosphorus (P)</c:v>
                </c:pt>
                <c:pt idx="1">
                  <c:v>Sulfur (S)</c:v>
                </c:pt>
                <c:pt idx="2">
                  <c:v>Potassium (K)</c:v>
                </c:pt>
                <c:pt idx="3">
                  <c:v>Calcium (Ca)</c:v>
                </c:pt>
                <c:pt idx="4">
                  <c:v>Magnesium (Mg)</c:v>
                </c:pt>
                <c:pt idx="5">
                  <c:v>Sodium (Na)</c:v>
                </c:pt>
              </c:strCache>
            </c:strRef>
          </c:cat>
          <c:val>
            <c:numRef>
              <c:f>Nutrients!$D$4:$D$9</c:f>
              <c:numCache>
                <c:formatCode>0.000</c:formatCode>
                <c:ptCount val="6"/>
                <c:pt idx="0">
                  <c:v>114.15</c:v>
                </c:pt>
                <c:pt idx="1">
                  <c:v>842.6</c:v>
                </c:pt>
                <c:pt idx="2">
                  <c:v>1597.5</c:v>
                </c:pt>
                <c:pt idx="3">
                  <c:v>792.4</c:v>
                </c:pt>
                <c:pt idx="4">
                  <c:v>208.5</c:v>
                </c:pt>
                <c:pt idx="5">
                  <c:v>245.6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54-4AD5-8F96-2EAFBBF82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GB"/>
              <a:t>Plant-available cation balance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Control (%)</c:v>
          </c:tx>
          <c:invertIfNegative val="1"/>
          <c:cat>
            <c:strRef>
              <c:f>'Biology &amp; chemistry'!$H$4:$H$9</c:f>
              <c:strCache>
                <c:ptCount val="6"/>
                <c:pt idx="0">
                  <c:v>Calcium</c:v>
                </c:pt>
                <c:pt idx="1">
                  <c:v>Magnesium</c:v>
                </c:pt>
                <c:pt idx="2">
                  <c:v>Potassium</c:v>
                </c:pt>
                <c:pt idx="3">
                  <c:v>Sodium</c:v>
                </c:pt>
                <c:pt idx="4">
                  <c:v>Hydrogen</c:v>
                </c:pt>
                <c:pt idx="5">
                  <c:v>Other cations</c:v>
                </c:pt>
              </c:strCache>
            </c:strRef>
          </c:cat>
          <c:val>
            <c:numRef>
              <c:f>'Biology &amp; chemistry'!$I$4:$I$9</c:f>
              <c:numCache>
                <c:formatCode>General</c:formatCode>
                <c:ptCount val="6"/>
                <c:pt idx="0">
                  <c:v>30.4</c:v>
                </c:pt>
                <c:pt idx="1">
                  <c:v>14.2</c:v>
                </c:pt>
                <c:pt idx="2">
                  <c:v>38.9</c:v>
                </c:pt>
                <c:pt idx="3">
                  <c:v>10</c:v>
                </c:pt>
                <c:pt idx="4">
                  <c:v>2</c:v>
                </c:pt>
                <c:pt idx="5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09-4397-8299-ED3EBE1C1D4B}"/>
            </c:ext>
          </c:extLst>
        </c:ser>
        <c:ser>
          <c:idx val="1"/>
          <c:order val="1"/>
          <c:tx>
            <c:v>Compostboard (%)</c:v>
          </c:tx>
          <c:invertIfNegative val="1"/>
          <c:cat>
            <c:strRef>
              <c:f>'Biology &amp; chemistry'!$H$4:$H$9</c:f>
              <c:strCache>
                <c:ptCount val="6"/>
                <c:pt idx="0">
                  <c:v>Calcium</c:v>
                </c:pt>
                <c:pt idx="1">
                  <c:v>Magnesium</c:v>
                </c:pt>
                <c:pt idx="2">
                  <c:v>Potassium</c:v>
                </c:pt>
                <c:pt idx="3">
                  <c:v>Sodium</c:v>
                </c:pt>
                <c:pt idx="4">
                  <c:v>Hydrogen</c:v>
                </c:pt>
                <c:pt idx="5">
                  <c:v>Other cations</c:v>
                </c:pt>
              </c:strCache>
            </c:strRef>
          </c:cat>
          <c:val>
            <c:numRef>
              <c:f>'Biology &amp; chemistry'!$J$4:$J$9</c:f>
              <c:numCache>
                <c:formatCode>General</c:formatCode>
                <c:ptCount val="6"/>
                <c:pt idx="0">
                  <c:v>33.299999999999997</c:v>
                </c:pt>
                <c:pt idx="1">
                  <c:v>14.6</c:v>
                </c:pt>
                <c:pt idx="2">
                  <c:v>34.5</c:v>
                </c:pt>
                <c:pt idx="3">
                  <c:v>9</c:v>
                </c:pt>
                <c:pt idx="4">
                  <c:v>3.9</c:v>
                </c:pt>
                <c:pt idx="5">
                  <c:v>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09-4397-8299-ED3EBE1C1D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7</xdr:row>
      <xdr:rowOff>0</xdr:rowOff>
    </xdr:from>
    <xdr:to>
      <xdr:col>14</xdr:col>
      <xdr:colOff>0</xdr:colOff>
      <xdr:row>22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15</xdr:col>
      <xdr:colOff>0</xdr:colOff>
      <xdr:row>18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10</xdr:row>
      <xdr:rowOff>0</xdr:rowOff>
    </xdr:from>
    <xdr:to>
      <xdr:col>15</xdr:col>
      <xdr:colOff>0</xdr:colOff>
      <xdr:row>25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KeyResultsTable" displayName="KeyResultsTable" ref="A12:F21" totalsRowShown="0">
  <tableColumns count="6">
    <tableColumn id="1" xr3:uid="{00000000-0010-0000-0000-000001000000}" name="Parameter"/>
    <tableColumn id="2" xr3:uid="{00000000-0010-0000-0000-000002000000}" name="Control"/>
    <tableColumn id="3" xr3:uid="{00000000-0010-0000-0000-000003000000}" name="Compostboard"/>
    <tableColumn id="4" xr3:uid="{00000000-0010-0000-0000-000004000000}" name="Difference"/>
    <tableColumn id="5" xr3:uid="{00000000-0010-0000-0000-000005000000}" name="% change"/>
    <tableColumn id="6" xr3:uid="{00000000-0010-0000-0000-000006000000}" name="Simple interpretat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NutrientsTable" displayName="NutrientsTable" ref="A3:F20" totalsRowShown="0">
  <tableColumns count="6">
    <tableColumn id="1" xr3:uid="{00000000-0010-0000-0100-000001000000}" name="Element"/>
    <tableColumn id="2" xr3:uid="{00000000-0010-0000-0100-000002000000}" name="Unit"/>
    <tableColumn id="3" xr3:uid="{00000000-0010-0000-0100-000003000000}" name="Control"/>
    <tableColumn id="4" xr3:uid="{00000000-0010-0000-0100-000004000000}" name="Compostboard"/>
    <tableColumn id="5" xr3:uid="{00000000-0010-0000-0100-000005000000}" name="Difference"/>
    <tableColumn id="6" xr3:uid="{00000000-0010-0000-0100-000006000000}" name="% chang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oxicTable" displayName="ToxicTable" ref="A3:F8" totalsRowShown="0">
  <tableColumns count="6">
    <tableColumn id="1" xr3:uid="{00000000-0010-0000-0200-000001000000}" name="Element"/>
    <tableColumn id="2" xr3:uid="{00000000-0010-0000-0200-000002000000}" name="Unit"/>
    <tableColumn id="3" xr3:uid="{00000000-0010-0000-0200-000003000000}" name="Control"/>
    <tableColumn id="4" xr3:uid="{00000000-0010-0000-0200-000004000000}" name="Compostboard"/>
    <tableColumn id="5" xr3:uid="{00000000-0010-0000-0200-000005000000}" name="Difference"/>
    <tableColumn id="6" xr3:uid="{00000000-0010-0000-0200-000006000000}" name="% chang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BioChemTable" displayName="BioChemTable" ref="A3:F20" totalsRowShown="0">
  <tableColumns count="6">
    <tableColumn id="1" xr3:uid="{00000000-0010-0000-0300-000001000000}" name="Parameter"/>
    <tableColumn id="2" xr3:uid="{00000000-0010-0000-0300-000002000000}" name="Unit / scale"/>
    <tableColumn id="3" xr3:uid="{00000000-0010-0000-0300-000003000000}" name="Control"/>
    <tableColumn id="4" xr3:uid="{00000000-0010-0000-0300-000004000000}" name="Compostboard"/>
    <tableColumn id="5" xr3:uid="{00000000-0010-0000-0300-000005000000}" name="Difference"/>
    <tableColumn id="6" xr3:uid="{00000000-0010-0000-0300-000006000000}" name="% chang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tabSelected="1" workbookViewId="0">
      <selection activeCell="B9" sqref="B9"/>
    </sheetView>
  </sheetViews>
  <sheetFormatPr defaultRowHeight="13.8"/>
  <cols>
    <col min="1" max="1" width="30" customWidth="1"/>
    <col min="2" max="2" width="18" customWidth="1"/>
    <col min="3" max="4" width="16" customWidth="1"/>
    <col min="5" max="5" width="14" customWidth="1"/>
    <col min="6" max="6" width="38" customWidth="1"/>
    <col min="10" max="10" width="12.59765625" bestFit="1" customWidth="1"/>
  </cols>
  <sheetData>
    <row r="1" spans="1:15" ht="24" customHeight="1">
      <c r="A1" s="13" t="s">
        <v>0</v>
      </c>
      <c r="B1" s="13"/>
      <c r="C1" s="13"/>
      <c r="D1" s="13"/>
      <c r="E1" s="13"/>
      <c r="F1" s="13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1" t="s">
        <v>1</v>
      </c>
      <c r="I2" s="1" t="s">
        <v>2</v>
      </c>
      <c r="J2" s="1" t="s">
        <v>3</v>
      </c>
      <c r="K2" s="2"/>
      <c r="L2" s="2"/>
      <c r="M2" s="2"/>
      <c r="N2" s="2"/>
      <c r="O2" s="2"/>
    </row>
    <row r="3" spans="1:15">
      <c r="A3" s="14" t="s">
        <v>4</v>
      </c>
      <c r="B3" s="14"/>
      <c r="C3" s="14"/>
      <c r="D3" s="14"/>
      <c r="E3" s="14"/>
      <c r="F3" s="14"/>
      <c r="G3" s="2"/>
      <c r="H3" s="2" t="s">
        <v>5</v>
      </c>
      <c r="I3" s="2">
        <v>10</v>
      </c>
      <c r="J3" s="2">
        <v>10</v>
      </c>
      <c r="K3" s="2"/>
      <c r="L3" s="2"/>
      <c r="M3" s="2"/>
      <c r="N3" s="2"/>
      <c r="O3" s="2"/>
    </row>
    <row r="4" spans="1:15" ht="41.4">
      <c r="A4" s="3" t="s">
        <v>6</v>
      </c>
      <c r="B4" s="4" t="s">
        <v>7</v>
      </c>
      <c r="C4" s="4"/>
      <c r="D4" s="4"/>
      <c r="E4" s="4"/>
      <c r="F4" s="4"/>
      <c r="G4" s="2"/>
      <c r="H4" s="2" t="s">
        <v>8</v>
      </c>
      <c r="I4" s="2">
        <v>7.5</v>
      </c>
      <c r="J4" s="2">
        <v>7.8</v>
      </c>
      <c r="K4" s="2"/>
      <c r="L4" s="2"/>
      <c r="M4" s="2"/>
      <c r="N4" s="2"/>
      <c r="O4" s="2"/>
    </row>
    <row r="5" spans="1:15" ht="27.6">
      <c r="A5" s="3" t="s">
        <v>2</v>
      </c>
      <c r="B5" s="4" t="s">
        <v>9</v>
      </c>
      <c r="C5" s="4"/>
      <c r="D5" s="4"/>
      <c r="E5" s="4"/>
      <c r="F5" s="4"/>
      <c r="G5" s="2"/>
      <c r="H5" s="2" t="s">
        <v>10</v>
      </c>
      <c r="I5" s="2">
        <v>10</v>
      </c>
      <c r="J5" s="2">
        <v>10</v>
      </c>
      <c r="K5" s="2"/>
      <c r="L5" s="2"/>
      <c r="M5" s="2"/>
      <c r="N5" s="2"/>
      <c r="O5" s="2"/>
    </row>
    <row r="6" spans="1:15" ht="41.4">
      <c r="A6" s="3" t="s">
        <v>11</v>
      </c>
      <c r="B6" s="4" t="s">
        <v>12</v>
      </c>
      <c r="C6" s="4"/>
      <c r="D6" s="4"/>
      <c r="E6" s="4"/>
      <c r="F6" s="4"/>
      <c r="G6" s="2"/>
      <c r="H6" s="2" t="s">
        <v>13</v>
      </c>
      <c r="I6" s="2">
        <v>0.4</v>
      </c>
      <c r="J6" s="2">
        <v>0.8</v>
      </c>
      <c r="K6" s="2"/>
      <c r="L6" s="2"/>
      <c r="M6" s="2"/>
      <c r="N6" s="2"/>
      <c r="O6" s="2"/>
    </row>
    <row r="7" spans="1:15" ht="41.4">
      <c r="A7" s="3" t="s">
        <v>14</v>
      </c>
      <c r="B7" s="4" t="s">
        <v>15</v>
      </c>
      <c r="C7" s="4"/>
      <c r="D7" s="4"/>
      <c r="E7" s="4"/>
      <c r="F7" s="4"/>
      <c r="G7" s="2"/>
      <c r="H7" s="2"/>
      <c r="I7" s="2"/>
      <c r="J7" s="2"/>
      <c r="K7" s="2"/>
      <c r="L7" s="2"/>
      <c r="M7" s="2"/>
      <c r="N7" s="2"/>
      <c r="O7" s="2"/>
    </row>
    <row r="8" spans="1:15" ht="55.2">
      <c r="A8" s="3" t="s">
        <v>16</v>
      </c>
      <c r="B8" s="4" t="s">
        <v>17</v>
      </c>
      <c r="C8" s="4"/>
      <c r="D8" s="4"/>
      <c r="E8" s="4"/>
      <c r="F8" s="4"/>
      <c r="G8" s="2"/>
      <c r="H8" s="2"/>
      <c r="I8" s="2"/>
      <c r="J8" s="2"/>
      <c r="K8" s="2"/>
      <c r="L8" s="2"/>
      <c r="M8" s="2"/>
      <c r="N8" s="2"/>
      <c r="O8" s="2"/>
    </row>
    <row r="9" spans="1:15">
      <c r="A9" s="3" t="s">
        <v>18</v>
      </c>
      <c r="B9" s="4" t="s">
        <v>19</v>
      </c>
      <c r="C9" s="4"/>
      <c r="D9" s="4"/>
      <c r="E9" s="4"/>
      <c r="F9" s="4"/>
      <c r="G9" s="2"/>
      <c r="H9" s="2"/>
      <c r="I9" s="2"/>
      <c r="J9" s="2"/>
      <c r="K9" s="2"/>
      <c r="L9" s="2"/>
      <c r="M9" s="2"/>
      <c r="N9" s="2"/>
      <c r="O9" s="2"/>
    </row>
    <row r="10" spans="1: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14" t="s">
        <v>20</v>
      </c>
      <c r="B11" s="14"/>
      <c r="C11" s="14"/>
      <c r="D11" s="14"/>
      <c r="E11" s="14"/>
      <c r="F11" s="14"/>
      <c r="G11" s="2"/>
      <c r="H11" s="2"/>
      <c r="I11" s="2"/>
      <c r="J11" s="2"/>
      <c r="K11" s="2"/>
      <c r="L11" s="2"/>
      <c r="M11" s="2"/>
      <c r="N11" s="2"/>
      <c r="O11" s="2"/>
    </row>
    <row r="12" spans="1:15">
      <c r="A12" s="1" t="s">
        <v>21</v>
      </c>
      <c r="B12" s="1" t="s">
        <v>2</v>
      </c>
      <c r="C12" s="1" t="s">
        <v>3</v>
      </c>
      <c r="D12" s="1" t="s">
        <v>22</v>
      </c>
      <c r="E12" s="1" t="s">
        <v>23</v>
      </c>
      <c r="F12" s="1" t="s">
        <v>24</v>
      </c>
      <c r="G12" s="2"/>
      <c r="H12" s="2"/>
      <c r="I12" s="2"/>
      <c r="J12" s="2"/>
      <c r="K12" s="2"/>
      <c r="L12" s="2"/>
      <c r="M12" s="2"/>
      <c r="N12" s="2"/>
      <c r="O12" s="2"/>
    </row>
    <row r="13" spans="1:15">
      <c r="A13" s="4" t="s">
        <v>25</v>
      </c>
      <c r="B13" s="5">
        <v>6.9</v>
      </c>
      <c r="C13" s="5">
        <v>6.7</v>
      </c>
      <c r="D13" s="5">
        <f t="shared" ref="D13:D21" si="0">C13-B13</f>
        <v>-0.20000000000000018</v>
      </c>
      <c r="E13" s="6">
        <f t="shared" ref="E13:E21" si="1">IF(B13=0,"",D13/B13)</f>
        <v>-2.8985507246376836E-2</v>
      </c>
      <c r="F13" s="4" t="s">
        <v>26</v>
      </c>
      <c r="G13" s="2"/>
      <c r="H13" s="2"/>
      <c r="I13" s="2"/>
      <c r="J13" s="2"/>
      <c r="K13" s="2"/>
      <c r="L13" s="2"/>
      <c r="M13" s="2"/>
      <c r="N13" s="2"/>
      <c r="O13" s="2"/>
    </row>
    <row r="14" spans="1:15">
      <c r="A14" s="4" t="s">
        <v>27</v>
      </c>
      <c r="B14" s="5">
        <v>107.7</v>
      </c>
      <c r="C14" s="5">
        <v>90.9</v>
      </c>
      <c r="D14" s="5">
        <f t="shared" si="0"/>
        <v>-16.799999999999997</v>
      </c>
      <c r="E14" s="6">
        <f t="shared" si="1"/>
        <v>-0.15598885793871864</v>
      </c>
      <c r="F14" s="4" t="s">
        <v>28</v>
      </c>
      <c r="G14" s="2"/>
      <c r="H14" s="2"/>
      <c r="I14" s="2"/>
      <c r="J14" s="2"/>
      <c r="K14" s="2"/>
      <c r="L14" s="2"/>
      <c r="M14" s="2"/>
      <c r="N14" s="2"/>
      <c r="O14" s="2"/>
    </row>
    <row r="15" spans="1:15">
      <c r="A15" s="4" t="s">
        <v>29</v>
      </c>
      <c r="B15" s="5">
        <v>65.599999999999994</v>
      </c>
      <c r="C15" s="5">
        <v>66.2</v>
      </c>
      <c r="D15" s="5">
        <f t="shared" si="0"/>
        <v>0.60000000000000853</v>
      </c>
      <c r="E15" s="6">
        <f t="shared" si="1"/>
        <v>9.1463414634147654E-3</v>
      </c>
      <c r="F15" s="4" t="s">
        <v>30</v>
      </c>
      <c r="G15" s="2"/>
      <c r="H15" s="2"/>
      <c r="I15" s="2"/>
      <c r="J15" s="2"/>
      <c r="K15" s="2"/>
      <c r="L15" s="2"/>
      <c r="M15" s="2"/>
      <c r="N15" s="2"/>
      <c r="O15" s="2"/>
    </row>
    <row r="16" spans="1:15">
      <c r="A16" s="4" t="s">
        <v>31</v>
      </c>
      <c r="B16" s="5">
        <v>42.62</v>
      </c>
      <c r="C16" s="5">
        <v>43.2</v>
      </c>
      <c r="D16" s="5">
        <f t="shared" si="0"/>
        <v>0.5800000000000054</v>
      </c>
      <c r="E16" s="6">
        <f t="shared" si="1"/>
        <v>1.3608634443923169E-2</v>
      </c>
      <c r="F16" s="4" t="s">
        <v>32</v>
      </c>
      <c r="G16" s="2"/>
      <c r="H16" s="2"/>
      <c r="I16" s="2"/>
      <c r="J16" s="2"/>
      <c r="K16" s="2"/>
      <c r="L16" s="2"/>
      <c r="M16" s="2"/>
      <c r="N16" s="2"/>
      <c r="O16" s="2"/>
    </row>
    <row r="17" spans="1:15">
      <c r="A17" s="4" t="s">
        <v>33</v>
      </c>
      <c r="B17" s="5">
        <v>7.5</v>
      </c>
      <c r="C17" s="5">
        <v>7.8</v>
      </c>
      <c r="D17" s="5">
        <f t="shared" si="0"/>
        <v>0.29999999999999982</v>
      </c>
      <c r="E17" s="6">
        <f t="shared" si="1"/>
        <v>3.9999999999999973E-2</v>
      </c>
      <c r="F17" s="4" t="s">
        <v>34</v>
      </c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4" t="s">
        <v>35</v>
      </c>
      <c r="B18" s="5">
        <v>0.4</v>
      </c>
      <c r="C18" s="5">
        <v>0.8</v>
      </c>
      <c r="D18" s="5">
        <f t="shared" si="0"/>
        <v>0.4</v>
      </c>
      <c r="E18" s="6">
        <f t="shared" si="1"/>
        <v>1</v>
      </c>
      <c r="F18" s="4" t="s">
        <v>36</v>
      </c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4" t="s">
        <v>37</v>
      </c>
      <c r="B19" s="5">
        <v>10</v>
      </c>
      <c r="C19" s="5">
        <v>10</v>
      </c>
      <c r="D19" s="5">
        <f t="shared" si="0"/>
        <v>0</v>
      </c>
      <c r="E19" s="6">
        <f t="shared" si="1"/>
        <v>0</v>
      </c>
      <c r="F19" s="4" t="s">
        <v>38</v>
      </c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4" t="s">
        <v>39</v>
      </c>
      <c r="B20" s="5">
        <v>38</v>
      </c>
      <c r="C20" s="5">
        <v>100</v>
      </c>
      <c r="D20" s="5">
        <f t="shared" si="0"/>
        <v>62</v>
      </c>
      <c r="E20" s="6">
        <f t="shared" si="1"/>
        <v>1.631578947368421</v>
      </c>
      <c r="F20" s="4" t="s">
        <v>40</v>
      </c>
      <c r="G20" s="2"/>
      <c r="H20" s="2"/>
      <c r="I20" s="2"/>
      <c r="J20" s="2"/>
      <c r="K20" s="2"/>
      <c r="L20" s="2"/>
      <c r="M20" s="2"/>
      <c r="N20" s="2"/>
      <c r="O20" s="2"/>
    </row>
    <row r="21" spans="1:15" ht="27.6">
      <c r="A21" s="4" t="s">
        <v>41</v>
      </c>
      <c r="B21" s="5">
        <v>0</v>
      </c>
      <c r="C21" s="5">
        <v>5</v>
      </c>
      <c r="D21" s="5">
        <f t="shared" si="0"/>
        <v>5</v>
      </c>
      <c r="E21" s="6" t="str">
        <f t="shared" si="1"/>
        <v/>
      </c>
      <c r="F21" s="4" t="s">
        <v>42</v>
      </c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</sheetData>
  <mergeCells count="3">
    <mergeCell ref="A1:F1"/>
    <mergeCell ref="A3:F3"/>
    <mergeCell ref="A11:F11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0"/>
  <sheetViews>
    <sheetView workbookViewId="0">
      <selection sqref="A1:F1"/>
    </sheetView>
  </sheetViews>
  <sheetFormatPr defaultRowHeight="13.8"/>
  <cols>
    <col min="1" max="1" width="25" customWidth="1"/>
    <col min="2" max="2" width="12" customWidth="1"/>
    <col min="3" max="3" width="14" customWidth="1"/>
    <col min="4" max="4" width="16" customWidth="1"/>
    <col min="5" max="6" width="14" customWidth="1"/>
  </cols>
  <sheetData>
    <row r="1" spans="1:15">
      <c r="A1" s="13" t="s">
        <v>43</v>
      </c>
      <c r="B1" s="13"/>
      <c r="C1" s="13"/>
      <c r="D1" s="13"/>
      <c r="E1" s="13"/>
      <c r="F1" s="13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7" t="s">
        <v>44</v>
      </c>
      <c r="B3" s="7" t="s">
        <v>45</v>
      </c>
      <c r="C3" s="7" t="s">
        <v>2</v>
      </c>
      <c r="D3" s="7" t="s">
        <v>3</v>
      </c>
      <c r="E3" s="7" t="s">
        <v>22</v>
      </c>
      <c r="F3" s="7" t="s">
        <v>23</v>
      </c>
      <c r="G3" s="2"/>
      <c r="H3" s="2"/>
      <c r="I3" s="2"/>
      <c r="J3" s="2"/>
      <c r="K3" s="2"/>
      <c r="L3" s="2"/>
      <c r="M3" s="2"/>
      <c r="N3" s="2"/>
      <c r="O3" s="2"/>
    </row>
    <row r="4" spans="1:15">
      <c r="A4" s="4" t="s">
        <v>46</v>
      </c>
      <c r="B4" s="4" t="s">
        <v>47</v>
      </c>
      <c r="C4" s="8">
        <v>93.74</v>
      </c>
      <c r="D4" s="8">
        <v>114.15</v>
      </c>
      <c r="E4" s="8">
        <f t="shared" ref="E4:E20" si="0">D4-C4</f>
        <v>20.410000000000011</v>
      </c>
      <c r="F4" s="6">
        <f t="shared" ref="F4:F20" si="1">IF(C4=0,"",E4/C4)</f>
        <v>0.21772989118839356</v>
      </c>
      <c r="G4" s="2"/>
      <c r="H4" s="2"/>
      <c r="I4" s="2"/>
      <c r="J4" s="2"/>
      <c r="K4" s="2"/>
      <c r="L4" s="2"/>
      <c r="M4" s="2"/>
      <c r="N4" s="2"/>
      <c r="O4" s="2"/>
    </row>
    <row r="5" spans="1:15">
      <c r="A5" s="4" t="s">
        <v>48</v>
      </c>
      <c r="B5" s="4" t="s">
        <v>47</v>
      </c>
      <c r="C5" s="8">
        <v>932.3</v>
      </c>
      <c r="D5" s="8">
        <v>842.6</v>
      </c>
      <c r="E5" s="8">
        <f t="shared" si="0"/>
        <v>-89.699999999999932</v>
      </c>
      <c r="F5" s="6">
        <f t="shared" si="1"/>
        <v>-9.621366512925017E-2</v>
      </c>
      <c r="G5" s="2"/>
      <c r="H5" s="2"/>
      <c r="I5" s="2"/>
      <c r="J5" s="2"/>
      <c r="K5" s="2"/>
      <c r="L5" s="2"/>
      <c r="M5" s="2"/>
      <c r="N5" s="2"/>
      <c r="O5" s="2"/>
    </row>
    <row r="6" spans="1:15">
      <c r="A6" s="4" t="s">
        <v>49</v>
      </c>
      <c r="B6" s="4" t="s">
        <v>47</v>
      </c>
      <c r="C6" s="8">
        <v>1748.4</v>
      </c>
      <c r="D6" s="8">
        <v>1597.5</v>
      </c>
      <c r="E6" s="8">
        <f t="shared" si="0"/>
        <v>-150.90000000000009</v>
      </c>
      <c r="F6" s="6">
        <f t="shared" si="1"/>
        <v>-8.6307481125600591E-2</v>
      </c>
      <c r="G6" s="2"/>
      <c r="H6" s="2"/>
      <c r="I6" s="2"/>
      <c r="J6" s="2"/>
      <c r="K6" s="2"/>
      <c r="L6" s="2"/>
      <c r="M6" s="2"/>
      <c r="N6" s="2"/>
      <c r="O6" s="2"/>
    </row>
    <row r="7" spans="1:15">
      <c r="A7" s="4" t="s">
        <v>50</v>
      </c>
      <c r="B7" s="4" t="s">
        <v>47</v>
      </c>
      <c r="C7" s="8">
        <v>700.4</v>
      </c>
      <c r="D7" s="8">
        <v>792.4</v>
      </c>
      <c r="E7" s="8">
        <f t="shared" si="0"/>
        <v>92</v>
      </c>
      <c r="F7" s="6">
        <f t="shared" si="1"/>
        <v>0.1313535122786979</v>
      </c>
      <c r="G7" s="2"/>
      <c r="H7" s="2"/>
      <c r="I7" s="2"/>
      <c r="J7" s="2"/>
      <c r="K7" s="2"/>
      <c r="L7" s="2"/>
      <c r="M7" s="2"/>
      <c r="N7" s="2"/>
      <c r="O7" s="2"/>
    </row>
    <row r="8" spans="1:15">
      <c r="A8" s="4" t="s">
        <v>51</v>
      </c>
      <c r="B8" s="4" t="s">
        <v>47</v>
      </c>
      <c r="C8" s="8">
        <v>196.1</v>
      </c>
      <c r="D8" s="8">
        <v>208.5</v>
      </c>
      <c r="E8" s="8">
        <f t="shared" si="0"/>
        <v>12.400000000000006</v>
      </c>
      <c r="F8" s="6">
        <f t="shared" si="1"/>
        <v>6.3233044365119867E-2</v>
      </c>
      <c r="G8" s="2"/>
      <c r="H8" s="2"/>
      <c r="I8" s="2"/>
      <c r="J8" s="2"/>
      <c r="K8" s="2"/>
      <c r="L8" s="2"/>
      <c r="M8" s="2"/>
      <c r="N8" s="2"/>
      <c r="O8" s="2"/>
    </row>
    <row r="9" spans="1:15">
      <c r="A9" s="4" t="s">
        <v>52</v>
      </c>
      <c r="B9" s="4" t="s">
        <v>47</v>
      </c>
      <c r="C9" s="8">
        <v>265.60000000000002</v>
      </c>
      <c r="D9" s="8">
        <v>245.6</v>
      </c>
      <c r="E9" s="8">
        <f t="shared" si="0"/>
        <v>-20.000000000000028</v>
      </c>
      <c r="F9" s="6">
        <f t="shared" si="1"/>
        <v>-7.5301204819277212E-2</v>
      </c>
      <c r="G9" s="2"/>
      <c r="H9" s="2"/>
      <c r="I9" s="2"/>
      <c r="J9" s="2"/>
      <c r="K9" s="2"/>
      <c r="L9" s="2"/>
      <c r="M9" s="2"/>
      <c r="N9" s="2"/>
      <c r="O9" s="2"/>
    </row>
    <row r="10" spans="1:15">
      <c r="A10" s="4" t="s">
        <v>53</v>
      </c>
      <c r="B10" s="4" t="s">
        <v>47</v>
      </c>
      <c r="C10" s="8">
        <v>2.7</v>
      </c>
      <c r="D10" s="8">
        <v>4.04</v>
      </c>
      <c r="E10" s="8">
        <f t="shared" si="0"/>
        <v>1.3399999999999999</v>
      </c>
      <c r="F10" s="6">
        <f t="shared" si="1"/>
        <v>0.49629629629629624</v>
      </c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4" t="s">
        <v>54</v>
      </c>
      <c r="B11" s="4" t="s">
        <v>47</v>
      </c>
      <c r="C11" s="8">
        <v>0.4</v>
      </c>
      <c r="D11" s="8">
        <v>1</v>
      </c>
      <c r="E11" s="8">
        <f t="shared" si="0"/>
        <v>0.6</v>
      </c>
      <c r="F11" s="6">
        <f t="shared" si="1"/>
        <v>1.4999999999999998</v>
      </c>
      <c r="G11" s="2"/>
      <c r="H11" s="2"/>
      <c r="I11" s="2"/>
      <c r="J11" s="2"/>
      <c r="K11" s="2"/>
      <c r="L11" s="2"/>
      <c r="M11" s="2"/>
      <c r="N11" s="2"/>
      <c r="O11" s="2"/>
    </row>
    <row r="12" spans="1:15">
      <c r="A12" s="4" t="s">
        <v>55</v>
      </c>
      <c r="B12" s="4" t="s">
        <v>47</v>
      </c>
      <c r="C12" s="8">
        <v>0.57399999999999995</v>
      </c>
      <c r="D12" s="8">
        <v>0.69399999999999995</v>
      </c>
      <c r="E12" s="8">
        <f t="shared" si="0"/>
        <v>0.12</v>
      </c>
      <c r="F12" s="6">
        <f t="shared" si="1"/>
        <v>0.20905923344947736</v>
      </c>
      <c r="G12" s="2"/>
      <c r="H12" s="2"/>
      <c r="I12" s="2"/>
      <c r="J12" s="2"/>
      <c r="K12" s="2"/>
      <c r="L12" s="2"/>
      <c r="M12" s="2"/>
      <c r="N12" s="2"/>
      <c r="O12" s="2"/>
    </row>
    <row r="13" spans="1:15">
      <c r="A13" s="4" t="s">
        <v>56</v>
      </c>
      <c r="B13" s="4" t="s">
        <v>47</v>
      </c>
      <c r="C13" s="8">
        <v>4.0000000000000001E-3</v>
      </c>
      <c r="D13" s="8">
        <v>4.7999999999999996E-3</v>
      </c>
      <c r="E13" s="8">
        <f t="shared" si="0"/>
        <v>7.999999999999995E-4</v>
      </c>
      <c r="F13" s="6">
        <f t="shared" si="1"/>
        <v>0.19999999999999987</v>
      </c>
      <c r="G13" s="2"/>
      <c r="H13" s="2"/>
      <c r="I13" s="2"/>
      <c r="J13" s="2"/>
      <c r="K13" s="2"/>
      <c r="L13" s="2"/>
      <c r="M13" s="2"/>
      <c r="N13" s="2"/>
      <c r="O13" s="2"/>
    </row>
    <row r="14" spans="1:15">
      <c r="A14" s="4" t="s">
        <v>57</v>
      </c>
      <c r="B14" s="4" t="s">
        <v>47</v>
      </c>
      <c r="C14" s="8">
        <v>5.1999999999999998E-2</v>
      </c>
      <c r="D14" s="8">
        <v>6.4000000000000001E-2</v>
      </c>
      <c r="E14" s="8">
        <f t="shared" si="0"/>
        <v>1.2000000000000004E-2</v>
      </c>
      <c r="F14" s="6">
        <f t="shared" si="1"/>
        <v>0.23076923076923084</v>
      </c>
      <c r="G14" s="2"/>
      <c r="H14" s="2"/>
      <c r="I14" s="2"/>
      <c r="J14" s="2"/>
      <c r="K14" s="2"/>
      <c r="L14" s="2"/>
      <c r="M14" s="2"/>
      <c r="N14" s="2"/>
      <c r="O14" s="2"/>
    </row>
    <row r="15" spans="1:15">
      <c r="A15" s="4" t="s">
        <v>58</v>
      </c>
      <c r="B15" s="4" t="s">
        <v>47</v>
      </c>
      <c r="C15" s="8">
        <v>6.3E-3</v>
      </c>
      <c r="D15" s="8">
        <v>1.2999999999999999E-3</v>
      </c>
      <c r="E15" s="8">
        <f t="shared" si="0"/>
        <v>-5.0000000000000001E-3</v>
      </c>
      <c r="F15" s="6">
        <f t="shared" si="1"/>
        <v>-0.79365079365079361</v>
      </c>
      <c r="G15" s="2"/>
      <c r="H15" s="2"/>
      <c r="I15" s="2"/>
      <c r="J15" s="2"/>
      <c r="K15" s="2"/>
      <c r="L15" s="2"/>
      <c r="M15" s="2"/>
      <c r="N15" s="2"/>
      <c r="O15" s="2"/>
    </row>
    <row r="16" spans="1:15">
      <c r="A16" s="4" t="s">
        <v>59</v>
      </c>
      <c r="B16" s="4" t="s">
        <v>47</v>
      </c>
      <c r="C16" s="8">
        <v>2.4E-2</v>
      </c>
      <c r="D16" s="8">
        <v>2.5000000000000001E-2</v>
      </c>
      <c r="E16" s="8">
        <f t="shared" si="0"/>
        <v>1.0000000000000009E-3</v>
      </c>
      <c r="F16" s="6">
        <f t="shared" si="1"/>
        <v>4.1666666666666706E-2</v>
      </c>
      <c r="G16" s="2"/>
      <c r="H16" s="2"/>
      <c r="I16" s="2"/>
      <c r="J16" s="2"/>
      <c r="K16" s="2"/>
      <c r="L16" s="2"/>
      <c r="M16" s="2"/>
      <c r="N16" s="2"/>
      <c r="O16" s="2"/>
    </row>
    <row r="17" spans="1:15">
      <c r="A17" s="4" t="s">
        <v>60</v>
      </c>
      <c r="B17" s="4" t="s">
        <v>47</v>
      </c>
      <c r="C17" s="8">
        <v>2.3E-3</v>
      </c>
      <c r="D17" s="8">
        <v>2.3999999999999998E-3</v>
      </c>
      <c r="E17" s="8">
        <f t="shared" si="0"/>
        <v>9.9999999999999829E-5</v>
      </c>
      <c r="F17" s="6">
        <f t="shared" si="1"/>
        <v>4.3478260869565147E-2</v>
      </c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4" t="s">
        <v>61</v>
      </c>
      <c r="B18" s="4" t="s">
        <v>47</v>
      </c>
      <c r="C18" s="8">
        <v>26.1</v>
      </c>
      <c r="D18" s="8">
        <v>23.8</v>
      </c>
      <c r="E18" s="8">
        <f t="shared" si="0"/>
        <v>-2.3000000000000007</v>
      </c>
      <c r="F18" s="6">
        <f t="shared" si="1"/>
        <v>-8.8122605363984696E-2</v>
      </c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4" t="s">
        <v>62</v>
      </c>
      <c r="B19" s="4" t="s">
        <v>47</v>
      </c>
      <c r="C19" s="8">
        <v>0.221</v>
      </c>
      <c r="D19" s="8">
        <v>0.311</v>
      </c>
      <c r="E19" s="8">
        <f t="shared" si="0"/>
        <v>0.09</v>
      </c>
      <c r="F19" s="6">
        <f t="shared" si="1"/>
        <v>0.40723981900452488</v>
      </c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4" t="s">
        <v>63</v>
      </c>
      <c r="B20" s="4" t="s">
        <v>47</v>
      </c>
      <c r="C20" s="8">
        <v>0.214</v>
      </c>
      <c r="D20" s="8">
        <v>0.34599999999999997</v>
      </c>
      <c r="E20" s="8">
        <f t="shared" si="0"/>
        <v>0.13199999999999998</v>
      </c>
      <c r="F20" s="6">
        <f t="shared" si="1"/>
        <v>0.61682242990654201</v>
      </c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</sheetData>
  <mergeCells count="1">
    <mergeCell ref="A1:F1"/>
  </mergeCells>
  <conditionalFormatting sqref="F4:F20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0"/>
  <sheetViews>
    <sheetView workbookViewId="0">
      <selection sqref="A1:F1"/>
    </sheetView>
  </sheetViews>
  <sheetFormatPr defaultRowHeight="13.8"/>
  <cols>
    <col min="1" max="1" width="25" customWidth="1"/>
    <col min="2" max="2" width="12" customWidth="1"/>
    <col min="3" max="3" width="14" customWidth="1"/>
    <col min="4" max="4" width="16" customWidth="1"/>
    <col min="5" max="6" width="14" customWidth="1"/>
  </cols>
  <sheetData>
    <row r="1" spans="1:15">
      <c r="A1" s="13" t="s">
        <v>10</v>
      </c>
      <c r="B1" s="13"/>
      <c r="C1" s="13"/>
      <c r="D1" s="13"/>
      <c r="E1" s="13"/>
      <c r="F1" s="13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1" t="s">
        <v>44</v>
      </c>
      <c r="B3" s="1" t="s">
        <v>45</v>
      </c>
      <c r="C3" s="1" t="s">
        <v>2</v>
      </c>
      <c r="D3" s="1" t="s">
        <v>3</v>
      </c>
      <c r="E3" s="1" t="s">
        <v>22</v>
      </c>
      <c r="F3" s="1" t="s">
        <v>23</v>
      </c>
      <c r="G3" s="2"/>
      <c r="H3" s="2"/>
      <c r="I3" s="2"/>
      <c r="J3" s="2"/>
      <c r="K3" s="2"/>
      <c r="L3" s="2"/>
      <c r="M3" s="2"/>
      <c r="N3" s="2"/>
      <c r="O3" s="2"/>
    </row>
    <row r="4" spans="1:15">
      <c r="A4" s="2" t="s">
        <v>63</v>
      </c>
      <c r="B4" s="2" t="s">
        <v>64</v>
      </c>
      <c r="C4" s="9">
        <v>745</v>
      </c>
      <c r="D4" s="9">
        <v>615</v>
      </c>
      <c r="E4" s="9">
        <f>D4-C4</f>
        <v>-130</v>
      </c>
      <c r="F4" s="10">
        <f>IF(C4=0,"",E4/C4)</f>
        <v>-0.17449664429530201</v>
      </c>
      <c r="G4" s="2"/>
      <c r="H4" s="2"/>
      <c r="I4" s="2"/>
      <c r="J4" s="2"/>
      <c r="K4" s="2"/>
      <c r="L4" s="2"/>
      <c r="M4" s="2"/>
      <c r="N4" s="2"/>
      <c r="O4" s="2"/>
    </row>
    <row r="5" spans="1:15">
      <c r="A5" s="2" t="s">
        <v>65</v>
      </c>
      <c r="B5" s="2" t="s">
        <v>64</v>
      </c>
      <c r="C5" s="9">
        <v>0.56999999999999995</v>
      </c>
      <c r="D5" s="9">
        <v>0.7</v>
      </c>
      <c r="E5" s="9">
        <f>D5-C5</f>
        <v>0.13</v>
      </c>
      <c r="F5" s="10">
        <f>IF(C5=0,"",E5/C5)</f>
        <v>0.22807017543859651</v>
      </c>
      <c r="G5" s="2"/>
      <c r="H5" s="2"/>
      <c r="I5" s="2"/>
      <c r="J5" s="2"/>
      <c r="K5" s="2"/>
      <c r="L5" s="2"/>
      <c r="M5" s="2"/>
      <c r="N5" s="2"/>
      <c r="O5" s="2"/>
    </row>
    <row r="6" spans="1:15">
      <c r="A6" s="2" t="s">
        <v>66</v>
      </c>
      <c r="B6" s="2" t="s">
        <v>64</v>
      </c>
      <c r="C6" s="9">
        <v>0.33900000000000002</v>
      </c>
      <c r="D6" s="9">
        <v>0.34599999999999997</v>
      </c>
      <c r="E6" s="9">
        <f>D6-C6</f>
        <v>6.9999999999999507E-3</v>
      </c>
      <c r="F6" s="10">
        <f>IF(C6=0,"",E6/C6)</f>
        <v>2.0648967551622273E-2</v>
      </c>
      <c r="G6" s="2"/>
      <c r="H6" s="2"/>
      <c r="I6" s="2"/>
      <c r="J6" s="2"/>
      <c r="K6" s="2"/>
      <c r="L6" s="2"/>
      <c r="M6" s="2"/>
      <c r="N6" s="2"/>
      <c r="O6" s="2"/>
    </row>
    <row r="7" spans="1:15">
      <c r="A7" s="2" t="s">
        <v>67</v>
      </c>
      <c r="B7" s="2" t="s">
        <v>64</v>
      </c>
      <c r="C7" s="9" t="s">
        <v>68</v>
      </c>
      <c r="D7" s="9" t="s">
        <v>68</v>
      </c>
      <c r="E7" s="9" t="s">
        <v>69</v>
      </c>
      <c r="F7" s="10" t="s">
        <v>70</v>
      </c>
      <c r="G7" s="2"/>
      <c r="H7" s="2"/>
      <c r="I7" s="2"/>
      <c r="J7" s="2"/>
      <c r="K7" s="2"/>
      <c r="L7" s="2"/>
      <c r="M7" s="2"/>
      <c r="N7" s="2"/>
      <c r="O7" s="2"/>
    </row>
    <row r="8" spans="1:15">
      <c r="A8" s="2" t="s">
        <v>71</v>
      </c>
      <c r="B8" s="2" t="s">
        <v>64</v>
      </c>
      <c r="C8" s="9">
        <v>7.1</v>
      </c>
      <c r="D8" s="9">
        <v>6.4</v>
      </c>
      <c r="E8" s="9">
        <f>D8-C8</f>
        <v>-0.69999999999999929</v>
      </c>
      <c r="F8" s="10">
        <f>IF(C8=0,"",E8/C8)</f>
        <v>-9.8591549295774558E-2</v>
      </c>
      <c r="G8" s="2"/>
      <c r="H8" s="2"/>
      <c r="I8" s="2"/>
      <c r="J8" s="2"/>
      <c r="K8" s="2"/>
      <c r="L8" s="2"/>
      <c r="M8" s="2"/>
      <c r="N8" s="2"/>
      <c r="O8" s="2"/>
    </row>
    <row r="9" spans="1: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36" customHeight="1">
      <c r="A10" s="15" t="s">
        <v>72</v>
      </c>
      <c r="B10" s="15"/>
      <c r="C10" s="15"/>
      <c r="D10" s="15"/>
      <c r="E10" s="15"/>
      <c r="F10" s="15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</sheetData>
  <mergeCells count="2">
    <mergeCell ref="A1:F1"/>
    <mergeCell ref="A10:F10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0"/>
  <sheetViews>
    <sheetView workbookViewId="0">
      <selection sqref="A1:F1"/>
    </sheetView>
  </sheetViews>
  <sheetFormatPr defaultRowHeight="13.8"/>
  <cols>
    <col min="1" max="1" width="25" customWidth="1"/>
    <col min="2" max="2" width="12" customWidth="1"/>
    <col min="3" max="3" width="14" customWidth="1"/>
    <col min="4" max="4" width="16" customWidth="1"/>
    <col min="5" max="6" width="14" customWidth="1"/>
  </cols>
  <sheetData>
    <row r="1" spans="1:15">
      <c r="A1" s="13" t="s">
        <v>73</v>
      </c>
      <c r="B1" s="13"/>
      <c r="C1" s="13"/>
      <c r="D1" s="13"/>
      <c r="E1" s="13"/>
      <c r="F1" s="13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1" t="s">
        <v>21</v>
      </c>
      <c r="B3" s="1" t="s">
        <v>74</v>
      </c>
      <c r="C3" s="1" t="s">
        <v>2</v>
      </c>
      <c r="D3" s="1" t="s">
        <v>3</v>
      </c>
      <c r="E3" s="1" t="s">
        <v>22</v>
      </c>
      <c r="F3" s="1" t="s">
        <v>23</v>
      </c>
      <c r="G3" s="2"/>
      <c r="H3" s="1" t="s">
        <v>75</v>
      </c>
      <c r="I3" s="1" t="s">
        <v>76</v>
      </c>
      <c r="J3" s="1" t="s">
        <v>77</v>
      </c>
      <c r="K3" s="2"/>
      <c r="L3" s="2"/>
      <c r="M3" s="2"/>
      <c r="N3" s="2"/>
      <c r="O3" s="2"/>
    </row>
    <row r="4" spans="1:15">
      <c r="A4" s="2" t="s">
        <v>25</v>
      </c>
      <c r="B4" s="2" t="s">
        <v>78</v>
      </c>
      <c r="C4" s="11">
        <v>6.9</v>
      </c>
      <c r="D4" s="11">
        <v>6.7</v>
      </c>
      <c r="E4" s="11">
        <f t="shared" ref="E4:E20" si="0">D4-C4</f>
        <v>-0.20000000000000018</v>
      </c>
      <c r="F4" s="10">
        <f t="shared" ref="F4:F20" si="1">IF(C4=0,"",E4/C4)</f>
        <v>-2.8985507246376836E-2</v>
      </c>
      <c r="G4" s="2"/>
      <c r="H4" s="2" t="s">
        <v>79</v>
      </c>
      <c r="I4" s="2">
        <v>30.4</v>
      </c>
      <c r="J4" s="2">
        <v>33.299999999999997</v>
      </c>
      <c r="K4" s="2"/>
      <c r="L4" s="2"/>
      <c r="M4" s="2"/>
      <c r="N4" s="2"/>
      <c r="O4" s="2"/>
    </row>
    <row r="5" spans="1:15">
      <c r="A5" s="2" t="s">
        <v>27</v>
      </c>
      <c r="B5" s="2" t="s">
        <v>80</v>
      </c>
      <c r="C5" s="11">
        <v>107.7</v>
      </c>
      <c r="D5" s="11">
        <v>90.9</v>
      </c>
      <c r="E5" s="11">
        <f t="shared" si="0"/>
        <v>-16.799999999999997</v>
      </c>
      <c r="F5" s="10">
        <f t="shared" si="1"/>
        <v>-0.15598885793871864</v>
      </c>
      <c r="G5" s="2"/>
      <c r="H5" s="2" t="s">
        <v>81</v>
      </c>
      <c r="I5" s="2">
        <v>14.2</v>
      </c>
      <c r="J5" s="2">
        <v>14.6</v>
      </c>
      <c r="K5" s="2"/>
      <c r="L5" s="2"/>
      <c r="M5" s="2"/>
      <c r="N5" s="2"/>
      <c r="O5" s="2"/>
    </row>
    <row r="6" spans="1:15">
      <c r="A6" s="2" t="s">
        <v>82</v>
      </c>
      <c r="B6" s="2" t="s">
        <v>83</v>
      </c>
      <c r="C6" s="11">
        <v>79.400000000000006</v>
      </c>
      <c r="D6" s="11">
        <v>57.3</v>
      </c>
      <c r="E6" s="11">
        <f t="shared" si="0"/>
        <v>-22.100000000000009</v>
      </c>
      <c r="F6" s="10">
        <f t="shared" si="1"/>
        <v>-0.27833753148614621</v>
      </c>
      <c r="G6" s="2"/>
      <c r="H6" s="2" t="s">
        <v>84</v>
      </c>
      <c r="I6" s="2">
        <v>38.9</v>
      </c>
      <c r="J6" s="2">
        <v>34.5</v>
      </c>
      <c r="K6" s="2"/>
      <c r="L6" s="2"/>
      <c r="M6" s="2"/>
      <c r="N6" s="2"/>
      <c r="O6" s="2"/>
    </row>
    <row r="7" spans="1:15">
      <c r="A7" s="2" t="s">
        <v>85</v>
      </c>
      <c r="B7" s="2" t="s">
        <v>83</v>
      </c>
      <c r="C7" s="11">
        <v>16</v>
      </c>
      <c r="D7" s="11">
        <v>11</v>
      </c>
      <c r="E7" s="11">
        <f t="shared" si="0"/>
        <v>-5</v>
      </c>
      <c r="F7" s="10">
        <f t="shared" si="1"/>
        <v>-0.3125</v>
      </c>
      <c r="G7" s="2"/>
      <c r="H7" s="2" t="s">
        <v>86</v>
      </c>
      <c r="I7" s="2">
        <v>10</v>
      </c>
      <c r="J7" s="2">
        <v>9</v>
      </c>
      <c r="K7" s="2"/>
      <c r="L7" s="2"/>
      <c r="M7" s="2"/>
      <c r="N7" s="2"/>
      <c r="O7" s="2"/>
    </row>
    <row r="8" spans="1:15">
      <c r="A8" s="2" t="s">
        <v>87</v>
      </c>
      <c r="B8" s="2" t="s">
        <v>88</v>
      </c>
      <c r="C8" s="11">
        <v>65.599999999999994</v>
      </c>
      <c r="D8" s="11">
        <v>66.2</v>
      </c>
      <c r="E8" s="11">
        <f t="shared" si="0"/>
        <v>0.60000000000000853</v>
      </c>
      <c r="F8" s="10">
        <f t="shared" si="1"/>
        <v>9.1463414634147654E-3</v>
      </c>
      <c r="G8" s="2"/>
      <c r="H8" s="2" t="s">
        <v>89</v>
      </c>
      <c r="I8" s="2">
        <v>2</v>
      </c>
      <c r="J8" s="2">
        <v>3.9</v>
      </c>
      <c r="K8" s="2"/>
      <c r="L8" s="2"/>
      <c r="M8" s="2"/>
      <c r="N8" s="2"/>
      <c r="O8" s="2"/>
    </row>
    <row r="9" spans="1:15">
      <c r="A9" s="2" t="s">
        <v>90</v>
      </c>
      <c r="B9" s="2" t="s">
        <v>88</v>
      </c>
      <c r="C9" s="11">
        <v>70.2</v>
      </c>
      <c r="D9" s="11">
        <v>72.400000000000006</v>
      </c>
      <c r="E9" s="11">
        <f t="shared" si="0"/>
        <v>2.2000000000000028</v>
      </c>
      <c r="F9" s="10">
        <f t="shared" si="1"/>
        <v>3.1339031339031376E-2</v>
      </c>
      <c r="G9" s="2"/>
      <c r="H9" s="2" t="s">
        <v>91</v>
      </c>
      <c r="I9" s="2">
        <v>4.5</v>
      </c>
      <c r="J9" s="2">
        <v>4.7</v>
      </c>
      <c r="K9" s="2"/>
      <c r="L9" s="2"/>
      <c r="M9" s="2"/>
      <c r="N9" s="2"/>
      <c r="O9" s="2"/>
    </row>
    <row r="10" spans="1:15">
      <c r="A10" s="2" t="s">
        <v>92</v>
      </c>
      <c r="B10" s="2" t="s">
        <v>93</v>
      </c>
      <c r="C10" s="11">
        <v>42.62</v>
      </c>
      <c r="D10" s="11">
        <v>43.2</v>
      </c>
      <c r="E10" s="11">
        <f t="shared" si="0"/>
        <v>0.5800000000000054</v>
      </c>
      <c r="F10" s="10">
        <f t="shared" si="1"/>
        <v>1.3608634443923169E-2</v>
      </c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2" t="s">
        <v>94</v>
      </c>
      <c r="B11" s="2" t="s">
        <v>83</v>
      </c>
      <c r="C11" s="11">
        <v>38</v>
      </c>
      <c r="D11" s="11">
        <v>100</v>
      </c>
      <c r="E11" s="11">
        <f t="shared" si="0"/>
        <v>62</v>
      </c>
      <c r="F11" s="10">
        <f t="shared" si="1"/>
        <v>1.631578947368421</v>
      </c>
      <c r="G11" s="2"/>
      <c r="H11" s="2"/>
      <c r="I11" s="2"/>
      <c r="J11" s="2"/>
      <c r="K11" s="2"/>
      <c r="L11" s="2"/>
      <c r="M11" s="2"/>
      <c r="N11" s="2"/>
      <c r="O11" s="2"/>
    </row>
    <row r="12" spans="1:15">
      <c r="A12" s="2" t="s">
        <v>95</v>
      </c>
      <c r="B12" s="2" t="s">
        <v>83</v>
      </c>
      <c r="C12" s="11">
        <v>94</v>
      </c>
      <c r="D12" s="11">
        <v>54</v>
      </c>
      <c r="E12" s="11">
        <f t="shared" si="0"/>
        <v>-40</v>
      </c>
      <c r="F12" s="10">
        <f t="shared" si="1"/>
        <v>-0.42553191489361702</v>
      </c>
      <c r="G12" s="2"/>
      <c r="H12" s="2"/>
      <c r="I12" s="2"/>
      <c r="J12" s="2"/>
      <c r="K12" s="2"/>
      <c r="L12" s="2"/>
      <c r="M12" s="2"/>
      <c r="N12" s="2"/>
      <c r="O12" s="2"/>
    </row>
    <row r="13" spans="1:15">
      <c r="A13" s="2" t="s">
        <v>96</v>
      </c>
      <c r="B13" s="2" t="s">
        <v>83</v>
      </c>
      <c r="C13" s="11">
        <v>100</v>
      </c>
      <c r="D13" s="11">
        <v>100</v>
      </c>
      <c r="E13" s="11">
        <f t="shared" si="0"/>
        <v>0</v>
      </c>
      <c r="F13" s="10">
        <f t="shared" si="1"/>
        <v>0</v>
      </c>
      <c r="G13" s="2"/>
      <c r="H13" s="2"/>
      <c r="I13" s="2"/>
      <c r="J13" s="2"/>
      <c r="K13" s="2"/>
      <c r="L13" s="2"/>
      <c r="M13" s="2"/>
      <c r="N13" s="2"/>
      <c r="O13" s="2"/>
    </row>
    <row r="14" spans="1:15">
      <c r="A14" s="2" t="s">
        <v>97</v>
      </c>
      <c r="B14" s="2" t="s">
        <v>83</v>
      </c>
      <c r="C14" s="11">
        <v>11</v>
      </c>
      <c r="D14" s="11">
        <v>25</v>
      </c>
      <c r="E14" s="11">
        <f t="shared" si="0"/>
        <v>14</v>
      </c>
      <c r="F14" s="10">
        <f t="shared" si="1"/>
        <v>1.2727272727272727</v>
      </c>
      <c r="G14" s="2"/>
      <c r="H14" s="2"/>
      <c r="I14" s="2"/>
      <c r="J14" s="2"/>
      <c r="K14" s="2"/>
      <c r="L14" s="2"/>
      <c r="M14" s="2"/>
      <c r="N14" s="2"/>
      <c r="O14" s="2"/>
    </row>
    <row r="15" spans="1:15">
      <c r="A15" s="2" t="s">
        <v>33</v>
      </c>
      <c r="B15" s="2" t="s">
        <v>98</v>
      </c>
      <c r="C15" s="11">
        <v>7.5</v>
      </c>
      <c r="D15" s="11">
        <v>7.8</v>
      </c>
      <c r="E15" s="11">
        <f t="shared" si="0"/>
        <v>0.29999999999999982</v>
      </c>
      <c r="F15" s="10">
        <f t="shared" si="1"/>
        <v>3.9999999999999973E-2</v>
      </c>
      <c r="G15" s="2"/>
      <c r="H15" s="2"/>
      <c r="I15" s="2"/>
      <c r="J15" s="2"/>
      <c r="K15" s="2"/>
      <c r="L15" s="2"/>
      <c r="M15" s="2"/>
      <c r="N15" s="2"/>
      <c r="O15" s="2"/>
    </row>
    <row r="16" spans="1:15">
      <c r="A16" s="2" t="s">
        <v>35</v>
      </c>
      <c r="B16" s="2" t="s">
        <v>98</v>
      </c>
      <c r="C16" s="11">
        <v>0.4</v>
      </c>
      <c r="D16" s="11">
        <v>0.8</v>
      </c>
      <c r="E16" s="11">
        <f t="shared" si="0"/>
        <v>0.4</v>
      </c>
      <c r="F16" s="10">
        <f t="shared" si="1"/>
        <v>1</v>
      </c>
      <c r="G16" s="2"/>
      <c r="H16" s="2"/>
      <c r="I16" s="2"/>
      <c r="J16" s="2"/>
      <c r="K16" s="2"/>
      <c r="L16" s="2"/>
      <c r="M16" s="2"/>
      <c r="N16" s="2"/>
      <c r="O16" s="2"/>
    </row>
    <row r="17" spans="1:15">
      <c r="A17" s="2" t="s">
        <v>99</v>
      </c>
      <c r="B17" s="2" t="s">
        <v>98</v>
      </c>
      <c r="C17" s="11">
        <v>7</v>
      </c>
      <c r="D17" s="11">
        <v>8</v>
      </c>
      <c r="E17" s="11">
        <f t="shared" si="0"/>
        <v>1</v>
      </c>
      <c r="F17" s="10">
        <f t="shared" si="1"/>
        <v>0.14285714285714285</v>
      </c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2" t="s">
        <v>100</v>
      </c>
      <c r="B18" s="2" t="s">
        <v>98</v>
      </c>
      <c r="C18" s="11">
        <v>10</v>
      </c>
      <c r="D18" s="11">
        <v>10</v>
      </c>
      <c r="E18" s="11">
        <f t="shared" si="0"/>
        <v>0</v>
      </c>
      <c r="F18" s="10">
        <f t="shared" si="1"/>
        <v>0</v>
      </c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2" t="s">
        <v>101</v>
      </c>
      <c r="B19" s="2" t="s">
        <v>98</v>
      </c>
      <c r="C19" s="11">
        <v>0</v>
      </c>
      <c r="D19" s="11">
        <v>5</v>
      </c>
      <c r="E19" s="11">
        <f t="shared" si="0"/>
        <v>5</v>
      </c>
      <c r="F19" s="10" t="str">
        <f t="shared" si="1"/>
        <v/>
      </c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2" t="s">
        <v>102</v>
      </c>
      <c r="B20" s="2" t="s">
        <v>103</v>
      </c>
      <c r="C20" s="11">
        <v>2.14</v>
      </c>
      <c r="D20" s="11">
        <v>2.2799999999999998</v>
      </c>
      <c r="E20" s="11">
        <f t="shared" si="0"/>
        <v>0.13999999999999968</v>
      </c>
      <c r="F20" s="10">
        <f t="shared" si="1"/>
        <v>6.5420560747663392E-2</v>
      </c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</sheetData>
  <mergeCells count="1">
    <mergeCell ref="A1:F1"/>
  </mergeCells>
  <conditionalFormatting sqref="F4:F20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60"/>
  <sheetViews>
    <sheetView workbookViewId="0">
      <selection activeCell="B15" sqref="B15"/>
    </sheetView>
  </sheetViews>
  <sheetFormatPr defaultRowHeight="13.8"/>
  <cols>
    <col min="1" max="1" width="30" customWidth="1"/>
    <col min="2" max="2" width="70" customWidth="1"/>
  </cols>
  <sheetData>
    <row r="1" spans="1:15">
      <c r="A1" s="13" t="s">
        <v>104</v>
      </c>
      <c r="B1" s="13"/>
      <c r="C1" s="13"/>
      <c r="D1" s="13"/>
      <c r="E1" s="13"/>
      <c r="F1" s="13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7" t="s">
        <v>105</v>
      </c>
      <c r="B3" s="7" t="s">
        <v>106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7.6">
      <c r="A4" s="12" t="s">
        <v>107</v>
      </c>
      <c r="B4" s="4" t="s">
        <v>108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41.4">
      <c r="A5" s="12" t="s">
        <v>109</v>
      </c>
      <c r="B5" s="4" t="s">
        <v>110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27.6">
      <c r="A6" s="12" t="s">
        <v>111</v>
      </c>
      <c r="B6" s="4" t="s">
        <v>112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27.6">
      <c r="A7" s="12" t="s">
        <v>113</v>
      </c>
      <c r="B7" s="4" t="s">
        <v>114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7.6">
      <c r="A8" s="12" t="s">
        <v>115</v>
      </c>
      <c r="B8" s="4" t="s">
        <v>116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7.6">
      <c r="A9" s="12" t="s">
        <v>117</v>
      </c>
      <c r="B9" s="4" t="s">
        <v>118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55.2">
      <c r="A10" s="12" t="s">
        <v>119</v>
      </c>
      <c r="B10" s="4" t="s">
        <v>144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55.2">
      <c r="A11" s="12" t="s">
        <v>120</v>
      </c>
      <c r="B11" s="4" t="s">
        <v>121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0"/>
  <sheetViews>
    <sheetView workbookViewId="0">
      <selection sqref="A1:D1"/>
    </sheetView>
  </sheetViews>
  <sheetFormatPr defaultRowHeight="13.8"/>
  <cols>
    <col min="1" max="1" width="24" customWidth="1"/>
    <col min="2" max="2" width="55" customWidth="1"/>
    <col min="3" max="3" width="20" customWidth="1"/>
    <col min="4" max="4" width="32" customWidth="1"/>
  </cols>
  <sheetData>
    <row r="1" spans="1:15">
      <c r="A1" s="13" t="s">
        <v>122</v>
      </c>
      <c r="B1" s="13"/>
      <c r="C1" s="13"/>
      <c r="D1" s="13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1" t="s">
        <v>123</v>
      </c>
      <c r="B3" s="1" t="s">
        <v>124</v>
      </c>
      <c r="C3" s="1" t="s">
        <v>125</v>
      </c>
      <c r="D3" s="1" t="s">
        <v>126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2" t="s">
        <v>127</v>
      </c>
      <c r="B4" s="2" t="s">
        <v>128</v>
      </c>
      <c r="C4" s="2" t="s">
        <v>129</v>
      </c>
      <c r="D4" s="2" t="s">
        <v>130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2" t="s">
        <v>3</v>
      </c>
      <c r="B5" s="2" t="s">
        <v>131</v>
      </c>
      <c r="C5" s="2" t="s">
        <v>132</v>
      </c>
      <c r="D5" s="2" t="s">
        <v>133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>
      <c r="A7" s="1" t="s">
        <v>134</v>
      </c>
      <c r="B7" s="1" t="s">
        <v>135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7.6">
      <c r="A8" s="2" t="s">
        <v>136</v>
      </c>
      <c r="B8" s="4" t="s">
        <v>137</v>
      </c>
      <c r="C8" s="4"/>
      <c r="D8" s="4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>
      <c r="A9" s="2" t="s">
        <v>138</v>
      </c>
      <c r="B9" s="4" t="s">
        <v>139</v>
      </c>
      <c r="C9" s="4"/>
      <c r="D9" s="4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>
      <c r="A10" s="2" t="s">
        <v>140</v>
      </c>
      <c r="B10" s="4" t="s">
        <v>141</v>
      </c>
      <c r="C10" s="4"/>
      <c r="D10" s="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3" t="s">
        <v>142</v>
      </c>
      <c r="B11" s="4" t="s">
        <v>143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</sheetData>
  <mergeCells count="1">
    <mergeCell ref="A1:D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7c50b58-2ef2-423d-a4db-1fa7c84efcfa}" enabled="0" method="" siteId="{87c50b58-2ef2-423d-a4db-1fa7c84efc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Nutrients</vt:lpstr>
      <vt:lpstr>Toxic elements</vt:lpstr>
      <vt:lpstr>Biology &amp; chemistry</vt:lpstr>
      <vt:lpstr>Interpretation</vt:lpstr>
      <vt:lpstr>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fa.ortegaexposito1@avans.nl</dc:creator>
  <cp:lastModifiedBy>Fran Ortega Exposito</cp:lastModifiedBy>
  <dcterms:modified xsi:type="dcterms:W3CDTF">2026-09-04T10:58:38Z</dcterms:modified>
</cp:coreProperties>
</file>